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480" windowHeight="940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J14" i="1"/>
  <c r="J34"/>
  <c r="J6" l="1"/>
  <c r="J15"/>
  <c r="J13"/>
  <c r="I21"/>
  <c r="J27" s="1"/>
  <c r="J21" l="1"/>
  <c r="J22"/>
  <c r="J25"/>
  <c r="J24"/>
  <c r="J23"/>
  <c r="J30" l="1"/>
  <c r="J28" s="1"/>
  <c r="J29"/>
  <c r="J33"/>
  <c r="J35" s="1"/>
</calcChain>
</file>

<file path=xl/sharedStrings.xml><?xml version="1.0" encoding="utf-8"?>
<sst xmlns="http://schemas.openxmlformats.org/spreadsheetml/2006/main" count="47" uniqueCount="46">
  <si>
    <t>Adresse</t>
  </si>
  <si>
    <t xml:space="preserve">Nom du groupe </t>
  </si>
  <si>
    <t>E mail</t>
  </si>
  <si>
    <t>Téléphone</t>
  </si>
  <si>
    <t>Fax</t>
  </si>
  <si>
    <t>Date de départ</t>
  </si>
  <si>
    <t>Nombre de nuits</t>
  </si>
  <si>
    <t>Nombre de pers.</t>
  </si>
  <si>
    <t>Prix unitaire</t>
  </si>
  <si>
    <t>Prix total</t>
  </si>
  <si>
    <t>Produits/prestations</t>
  </si>
  <si>
    <t>Petits déjeuners</t>
  </si>
  <si>
    <t>Montant total du séjour</t>
  </si>
  <si>
    <t>Nom du responsable</t>
  </si>
  <si>
    <t>Signature</t>
  </si>
  <si>
    <t>RIB - IBAN /// BIC</t>
  </si>
  <si>
    <t>Date</t>
  </si>
  <si>
    <t>Nombre de chambres/ prestations</t>
  </si>
  <si>
    <t>Nombre de personnes total</t>
  </si>
  <si>
    <t>Date d'arrivée</t>
  </si>
  <si>
    <t>Nombre de chambres</t>
  </si>
  <si>
    <t>Code postal/ ville</t>
  </si>
  <si>
    <t>Option jusqu'au (inclus)</t>
  </si>
  <si>
    <t>Reste à payer</t>
  </si>
  <si>
    <t>Montant versé</t>
  </si>
  <si>
    <t>Montant HT</t>
  </si>
  <si>
    <t>LA VIGIE</t>
  </si>
  <si>
    <t>12 rue Ferdinand Braun</t>
  </si>
  <si>
    <t>67540 OSTWALD</t>
  </si>
  <si>
    <t>Tél:03 88 66 77 74   Fax: 03 88 66 67 75</t>
  </si>
  <si>
    <t>Mail:misterbed.strasbourg@shfrance.com</t>
  </si>
  <si>
    <t>Quadruple (1grand lit et 2 lits séparés)</t>
  </si>
  <si>
    <t>Hôtel Misterbed</t>
  </si>
  <si>
    <t xml:space="preserve">Prise en charge / Facture Pro forma </t>
  </si>
  <si>
    <t>Divers</t>
  </si>
  <si>
    <t>Montant des arrhes (30%)</t>
  </si>
  <si>
    <t>Single</t>
  </si>
  <si>
    <t xml:space="preserve">Double/Twin </t>
  </si>
  <si>
    <t xml:space="preserve">Triple </t>
  </si>
  <si>
    <t>Extras</t>
  </si>
  <si>
    <t>Taxes de séjour</t>
  </si>
  <si>
    <t>Total du séjour</t>
  </si>
  <si>
    <t>Montant TVA 7%</t>
  </si>
  <si>
    <t>à verser avant le</t>
  </si>
  <si>
    <t xml:space="preserve">CONDITIONS DE VENTE ET DE RESERVATION : L'hôtel demande 30% d'acompte J+15 jours après validation de cette facture pro-forma, le solde est à verser au plus tard à l'arrivée du groupe. En cas d'annulation, l'acompte de 30% est conservé par l'hôtel. Toutes modifications apportées à ce document doivent être spécifiées à l’établissement par écrit. Les modifications seront faites selon les disponibilités de l’hôtel. Aucune chambre n’est annulable de J-2 au jour de l’arrivée. </t>
  </si>
  <si>
    <t>lycée jean monnet</t>
  </si>
</sst>
</file>

<file path=xl/styles.xml><?xml version="1.0" encoding="utf-8"?>
<styleSheet xmlns="http://schemas.openxmlformats.org/spreadsheetml/2006/main">
  <numFmts count="4">
    <numFmt numFmtId="164" formatCode="#,##0.00\ &quot;€&quot;"/>
    <numFmt numFmtId="165" formatCode="dd/mm/yy;@"/>
    <numFmt numFmtId="166" formatCode="[$-F800]dddd\,\ mmmm\ dd\,\ yyyy"/>
    <numFmt numFmtId="167" formatCode="0#&quot; &quot;##&quot; &quot;##&quot; &quot;##&quot; &quot;##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Antique Olive Compact"/>
      <family val="2"/>
    </font>
    <font>
      <u/>
      <sz val="11"/>
      <color theme="10"/>
      <name val="Calibri"/>
      <family val="2"/>
    </font>
    <font>
      <b/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/>
    <xf numFmtId="0" fontId="0" fillId="0" borderId="0" xfId="0" applyBorder="1" applyAlignment="1">
      <alignment horizontal="center"/>
    </xf>
    <xf numFmtId="0" fontId="0" fillId="0" borderId="4" xfId="0" applyBorder="1"/>
    <xf numFmtId="0" fontId="4" fillId="0" borderId="0" xfId="0" applyFont="1" applyAlignment="1">
      <alignment vertical="center" wrapText="1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/>
    <xf numFmtId="0" fontId="0" fillId="0" borderId="0" xfId="0" applyFill="1" applyBorder="1" applyAlignment="1">
      <alignment vertical="center"/>
    </xf>
    <xf numFmtId="0" fontId="0" fillId="0" borderId="0" xfId="0" applyProtection="1">
      <protection locked="0"/>
    </xf>
    <xf numFmtId="164" fontId="0" fillId="3" borderId="36" xfId="0" applyNumberFormat="1" applyFill="1" applyBorder="1" applyAlignment="1">
      <alignment horizontal="center"/>
    </xf>
    <xf numFmtId="164" fontId="0" fillId="4" borderId="36" xfId="0" applyNumberFormat="1" applyFill="1" applyBorder="1" applyAlignment="1" applyProtection="1">
      <alignment horizontal="center" vertical="center"/>
      <protection locked="0"/>
    </xf>
    <xf numFmtId="164" fontId="0" fillId="7" borderId="36" xfId="0" applyNumberFormat="1" applyFill="1" applyBorder="1" applyAlignment="1">
      <alignment horizontal="center" vertical="center"/>
    </xf>
    <xf numFmtId="164" fontId="0" fillId="8" borderId="36" xfId="0" applyNumberFormat="1" applyFill="1" applyBorder="1" applyAlignment="1">
      <alignment horizontal="center"/>
    </xf>
    <xf numFmtId="164" fontId="6" fillId="9" borderId="39" xfId="0" applyNumberFormat="1" applyFont="1" applyFill="1" applyBorder="1" applyAlignment="1">
      <alignment horizontal="center" vertical="center"/>
    </xf>
    <xf numFmtId="164" fontId="0" fillId="3" borderId="40" xfId="0" applyNumberFormat="1" applyFill="1" applyBorder="1" applyAlignment="1">
      <alignment horizontal="center"/>
    </xf>
    <xf numFmtId="164" fontId="6" fillId="3" borderId="36" xfId="0" applyNumberFormat="1" applyFont="1" applyFill="1" applyBorder="1" applyAlignment="1">
      <alignment horizontal="center" vertical="center"/>
    </xf>
    <xf numFmtId="0" fontId="0" fillId="2" borderId="36" xfId="0" applyFill="1" applyBorder="1" applyAlignment="1"/>
    <xf numFmtId="0" fontId="0" fillId="4" borderId="29" xfId="0" applyFill="1" applyBorder="1" applyAlignment="1" applyProtection="1">
      <alignment horizontal="center" vertical="center"/>
      <protection locked="0"/>
    </xf>
    <xf numFmtId="164" fontId="6" fillId="3" borderId="39" xfId="0" applyNumberFormat="1" applyFont="1" applyFill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165" fontId="0" fillId="4" borderId="34" xfId="0" applyNumberFormat="1" applyFill="1" applyBorder="1" applyAlignment="1" applyProtection="1">
      <alignment horizontal="center" vertical="center"/>
      <protection locked="0"/>
    </xf>
    <xf numFmtId="0" fontId="0" fillId="0" borderId="37" xfId="0" applyBorder="1"/>
    <xf numFmtId="165" fontId="0" fillId="4" borderId="36" xfId="0" applyNumberFormat="1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/>
    </xf>
    <xf numFmtId="0" fontId="3" fillId="0" borderId="28" xfId="0" applyFont="1" applyFill="1" applyBorder="1"/>
    <xf numFmtId="0" fontId="3" fillId="0" borderId="29" xfId="0" applyFont="1" applyFill="1" applyBorder="1"/>
    <xf numFmtId="0" fontId="0" fillId="3" borderId="39" xfId="0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14" fontId="0" fillId="4" borderId="33" xfId="0" applyNumberFormat="1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 horizontal="left"/>
    </xf>
    <xf numFmtId="0" fontId="7" fillId="6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4" borderId="7" xfId="0" applyNumberFormat="1" applyFill="1" applyBorder="1" applyAlignment="1" applyProtection="1">
      <alignment horizontal="center" vertical="center"/>
      <protection locked="0"/>
    </xf>
    <xf numFmtId="164" fontId="0" fillId="4" borderId="8" xfId="0" applyNumberForma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4" borderId="17" xfId="0" applyFont="1" applyFill="1" applyBorder="1" applyAlignment="1" applyProtection="1">
      <alignment horizontal="center"/>
      <protection locked="0"/>
    </xf>
    <xf numFmtId="0" fontId="3" fillId="4" borderId="34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 wrapText="1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4" borderId="36" xfId="0" applyFont="1" applyFill="1" applyBorder="1" applyAlignment="1" applyProtection="1">
      <alignment horizontal="center"/>
      <protection locked="0"/>
    </xf>
    <xf numFmtId="0" fontId="8" fillId="4" borderId="4" xfId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/>
      <protection locked="0"/>
    </xf>
    <xf numFmtId="0" fontId="4" fillId="4" borderId="36" xfId="0" applyFont="1" applyFill="1" applyBorder="1" applyAlignment="1" applyProtection="1">
      <alignment horizontal="center"/>
      <protection locked="0"/>
    </xf>
    <xf numFmtId="167" fontId="0" fillId="4" borderId="4" xfId="0" applyNumberFormat="1" applyFill="1" applyBorder="1" applyAlignment="1" applyProtection="1">
      <alignment horizontal="center" wrapText="1"/>
      <protection locked="0"/>
    </xf>
    <xf numFmtId="167" fontId="0" fillId="4" borderId="4" xfId="0" applyNumberFormat="1" applyFill="1" applyBorder="1" applyAlignment="1" applyProtection="1">
      <alignment horizontal="center"/>
      <protection locked="0"/>
    </xf>
    <xf numFmtId="167" fontId="0" fillId="4" borderId="36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36" xfId="0" applyFill="1" applyBorder="1" applyAlignment="1" applyProtection="1">
      <alignment horizontal="center"/>
      <protection locked="0"/>
    </xf>
    <xf numFmtId="0" fontId="1" fillId="0" borderId="3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4" borderId="4" xfId="0" applyNumberForma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3" borderId="5" xfId="0" applyNumberFormat="1" applyFill="1" applyBorder="1" applyAlignment="1">
      <alignment horizontal="center" vertical="center"/>
    </xf>
    <xf numFmtId="0" fontId="0" fillId="3" borderId="9" xfId="0" applyNumberFormat="1" applyFill="1" applyBorder="1" applyAlignment="1">
      <alignment horizontal="center" vertical="center"/>
    </xf>
    <xf numFmtId="0" fontId="0" fillId="3" borderId="43" xfId="0" applyNumberFormat="1" applyFill="1" applyBorder="1" applyAlignment="1">
      <alignment horizontal="center" vertical="center"/>
    </xf>
    <xf numFmtId="164" fontId="0" fillId="3" borderId="36" xfId="0" applyNumberFormat="1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6" fontId="0" fillId="4" borderId="23" xfId="0" applyNumberFormat="1" applyFill="1" applyBorder="1" applyAlignment="1" applyProtection="1">
      <alignment horizontal="center" vertical="center"/>
      <protection locked="0"/>
    </xf>
    <xf numFmtId="166" fontId="0" fillId="4" borderId="24" xfId="0" applyNumberFormat="1" applyFill="1" applyBorder="1" applyAlignment="1" applyProtection="1">
      <alignment horizontal="center" vertical="center"/>
      <protection locked="0"/>
    </xf>
    <xf numFmtId="166" fontId="0" fillId="4" borderId="25" xfId="0" applyNumberFormat="1" applyFill="1" applyBorder="1" applyAlignment="1" applyProtection="1">
      <alignment horizontal="center" vertical="center"/>
      <protection locked="0"/>
    </xf>
    <xf numFmtId="166" fontId="0" fillId="4" borderId="1" xfId="0" applyNumberFormat="1" applyFill="1" applyBorder="1" applyAlignment="1" applyProtection="1">
      <alignment horizontal="center" vertical="center"/>
      <protection locked="0"/>
    </xf>
    <xf numFmtId="166" fontId="0" fillId="4" borderId="2" xfId="0" applyNumberFormat="1" applyFill="1" applyBorder="1" applyAlignment="1" applyProtection="1">
      <alignment horizontal="center" vertical="center"/>
      <protection locked="0"/>
    </xf>
    <xf numFmtId="166" fontId="0" fillId="4" borderId="3" xfId="0" applyNumberFormat="1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0" fillId="4" borderId="20" xfId="0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right"/>
    </xf>
    <xf numFmtId="0" fontId="0" fillId="0" borderId="38" xfId="0" applyBorder="1" applyAlignment="1">
      <alignment horizontal="right"/>
    </xf>
    <xf numFmtId="164" fontId="0" fillId="3" borderId="29" xfId="0" applyNumberForma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10" borderId="23" xfId="0" applyFont="1" applyFill="1" applyBorder="1" applyAlignment="1" applyProtection="1">
      <alignment horizontal="justify" vertical="justify" wrapText="1"/>
    </xf>
    <xf numFmtId="0" fontId="9" fillId="10" borderId="24" xfId="0" applyFont="1" applyFill="1" applyBorder="1" applyAlignment="1" applyProtection="1">
      <alignment horizontal="justify" vertical="justify" wrapText="1"/>
    </xf>
    <xf numFmtId="0" fontId="9" fillId="10" borderId="25" xfId="0" applyFont="1" applyFill="1" applyBorder="1" applyAlignment="1" applyProtection="1">
      <alignment horizontal="justify" vertical="justify" wrapText="1"/>
    </xf>
    <xf numFmtId="0" fontId="9" fillId="10" borderId="14" xfId="0" applyFont="1" applyFill="1" applyBorder="1" applyAlignment="1" applyProtection="1">
      <alignment horizontal="justify" vertical="justify" wrapText="1"/>
    </xf>
    <xf numFmtId="0" fontId="9" fillId="10" borderId="0" xfId="0" applyFont="1" applyFill="1" applyBorder="1" applyAlignment="1" applyProtection="1">
      <alignment horizontal="justify" vertical="justify" wrapText="1"/>
    </xf>
    <xf numFmtId="0" fontId="9" fillId="10" borderId="15" xfId="0" applyFont="1" applyFill="1" applyBorder="1" applyAlignment="1" applyProtection="1">
      <alignment horizontal="justify" vertical="justify" wrapText="1"/>
    </xf>
    <xf numFmtId="0" fontId="9" fillId="10" borderId="1" xfId="0" applyFont="1" applyFill="1" applyBorder="1" applyAlignment="1" applyProtection="1">
      <alignment horizontal="justify" vertical="justify" wrapText="1"/>
    </xf>
    <xf numFmtId="0" fontId="9" fillId="10" borderId="2" xfId="0" applyFont="1" applyFill="1" applyBorder="1" applyAlignment="1" applyProtection="1">
      <alignment horizontal="justify" vertical="justify" wrapText="1"/>
    </xf>
    <xf numFmtId="0" fontId="9" fillId="10" borderId="3" xfId="0" applyFont="1" applyFill="1" applyBorder="1" applyAlignment="1" applyProtection="1">
      <alignment horizontal="justify" vertical="justify" wrapText="1"/>
    </xf>
    <xf numFmtId="166" fontId="1" fillId="0" borderId="37" xfId="0" applyNumberFormat="1" applyFont="1" applyFill="1" applyBorder="1" applyAlignment="1">
      <alignment horizontal="center" vertical="center"/>
    </xf>
    <xf numFmtId="166" fontId="1" fillId="0" borderId="4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0" fontId="0" fillId="4" borderId="31" xfId="0" applyFill="1" applyBorder="1" applyAlignment="1" applyProtection="1">
      <alignment horizontal="center" vertical="center"/>
      <protection locked="0"/>
    </xf>
    <xf numFmtId="14" fontId="0" fillId="4" borderId="30" xfId="0" applyNumberFormat="1" applyFill="1" applyBorder="1" applyAlignment="1" applyProtection="1">
      <alignment horizontal="center" vertical="center"/>
      <protection locked="0"/>
    </xf>
    <xf numFmtId="0" fontId="1" fillId="11" borderId="0" xfId="0" applyFont="1" applyFill="1" applyBorder="1" applyAlignment="1" applyProtection="1">
      <alignment horizontal="center" vertical="justify" wrapText="1"/>
    </xf>
    <xf numFmtId="0" fontId="1" fillId="0" borderId="3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42</xdr:row>
      <xdr:rowOff>100928</xdr:rowOff>
    </xdr:from>
    <xdr:to>
      <xdr:col>7</xdr:col>
      <xdr:colOff>190500</xdr:colOff>
      <xdr:row>53</xdr:row>
      <xdr:rowOff>93601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7987628"/>
          <a:ext cx="3810000" cy="2088173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3</xdr:col>
      <xdr:colOff>152400</xdr:colOff>
      <xdr:row>1</xdr:row>
      <xdr:rowOff>38100</xdr:rowOff>
    </xdr:from>
    <xdr:to>
      <xdr:col>7</xdr:col>
      <xdr:colOff>752475</xdr:colOff>
      <xdr:row>4</xdr:row>
      <xdr:rowOff>142875</xdr:rowOff>
    </xdr:to>
    <xdr:pic>
      <xdr:nvPicPr>
        <xdr:cNvPr id="1027" name="Picture 3" descr="http://ce-multiavantages.edoo.fr/ressources/logoMisterBedGrd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0" y="228600"/>
          <a:ext cx="1600200" cy="6762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7</xdr:col>
      <xdr:colOff>485775</xdr:colOff>
      <xdr:row>45</xdr:row>
      <xdr:rowOff>95250</xdr:rowOff>
    </xdr:from>
    <xdr:to>
      <xdr:col>9</xdr:col>
      <xdr:colOff>409575</xdr:colOff>
      <xdr:row>50</xdr:row>
      <xdr:rowOff>28575</xdr:rowOff>
    </xdr:to>
    <xdr:pic>
      <xdr:nvPicPr>
        <xdr:cNvPr id="4" name="Image 2" descr="Tampon hotel MB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81475" y="8553450"/>
          <a:ext cx="16097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Normal="100" workbookViewId="0">
      <selection activeCell="M21" sqref="M21"/>
    </sheetView>
  </sheetViews>
  <sheetFormatPr baseColWidth="10" defaultRowHeight="15"/>
  <cols>
    <col min="1" max="1" width="10.5703125" customWidth="1"/>
    <col min="2" max="2" width="13.140625" customWidth="1"/>
    <col min="3" max="3" width="16.7109375" customWidth="1"/>
    <col min="4" max="4" width="6.7109375" customWidth="1"/>
    <col min="5" max="5" width="3.5703125" customWidth="1"/>
    <col min="6" max="6" width="3" customWidth="1"/>
    <col min="7" max="7" width="1.7109375" customWidth="1"/>
    <col min="8" max="8" width="17.28515625" customWidth="1"/>
    <col min="9" max="9" width="8" customWidth="1"/>
    <col min="10" max="10" width="10.7109375" bestFit="1" customWidth="1"/>
  </cols>
  <sheetData>
    <row r="1" spans="1:10" ht="15" customHeight="1">
      <c r="A1" s="36" t="s">
        <v>32</v>
      </c>
      <c r="B1" s="36"/>
      <c r="C1" s="36"/>
      <c r="D1" s="2"/>
      <c r="H1" s="4"/>
      <c r="I1" s="4"/>
    </row>
    <row r="2" spans="1:10">
      <c r="A2" s="3" t="s">
        <v>26</v>
      </c>
      <c r="C2" s="2"/>
      <c r="D2" s="2"/>
      <c r="I2" s="3"/>
    </row>
    <row r="3" spans="1:10">
      <c r="A3" s="3" t="s">
        <v>27</v>
      </c>
      <c r="B3" s="2"/>
      <c r="C3" s="2"/>
      <c r="D3" s="2"/>
      <c r="H3" s="3"/>
      <c r="I3" s="3"/>
    </row>
    <row r="4" spans="1:10">
      <c r="A4" s="3" t="s">
        <v>28</v>
      </c>
      <c r="B4" s="2"/>
      <c r="C4" s="2"/>
      <c r="D4" s="2"/>
      <c r="H4" s="1"/>
      <c r="I4" s="1"/>
    </row>
    <row r="5" spans="1:10" ht="15.75" thickBot="1">
      <c r="A5" s="3" t="s">
        <v>29</v>
      </c>
      <c r="B5" s="2"/>
      <c r="C5" s="2"/>
      <c r="D5" s="2"/>
    </row>
    <row r="6" spans="1:10" ht="15.75" thickBot="1">
      <c r="A6" s="4" t="s">
        <v>30</v>
      </c>
      <c r="B6" s="2"/>
      <c r="C6" s="2"/>
      <c r="D6" s="2"/>
      <c r="I6" s="32" t="s">
        <v>16</v>
      </c>
      <c r="J6" s="33">
        <f ca="1">TODAY()</f>
        <v>41192</v>
      </c>
    </row>
    <row r="7" spans="1:10" ht="18.75" customHeight="1"/>
    <row r="8" spans="1:10">
      <c r="A8" s="35" t="s">
        <v>33</v>
      </c>
      <c r="B8" s="35"/>
      <c r="C8" s="35"/>
      <c r="D8" s="35"/>
      <c r="E8" s="35"/>
      <c r="F8" s="35"/>
      <c r="G8" s="35"/>
      <c r="H8" s="35"/>
      <c r="I8" s="35"/>
      <c r="J8" s="35"/>
    </row>
    <row r="9" spans="1:10" ht="7.5" customHeight="1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spans="1:10" ht="7.5" customHeight="1" thickBot="1"/>
    <row r="11" spans="1:10">
      <c r="A11" s="56" t="s">
        <v>1</v>
      </c>
      <c r="B11" s="57"/>
      <c r="C11" s="60" t="s">
        <v>45</v>
      </c>
      <c r="D11" s="60"/>
      <c r="E11" s="61"/>
      <c r="F11" s="5"/>
      <c r="G11" s="5"/>
      <c r="H11" s="22" t="s">
        <v>19</v>
      </c>
      <c r="I11" s="23"/>
      <c r="J11" s="24">
        <v>41256</v>
      </c>
    </row>
    <row r="12" spans="1:10">
      <c r="A12" s="58" t="s">
        <v>0</v>
      </c>
      <c r="B12" s="59"/>
      <c r="C12" s="71"/>
      <c r="D12" s="72"/>
      <c r="E12" s="73"/>
      <c r="F12" s="5"/>
      <c r="G12" s="5"/>
      <c r="H12" s="25" t="s">
        <v>5</v>
      </c>
      <c r="I12" s="6"/>
      <c r="J12" s="26">
        <v>41257</v>
      </c>
    </row>
    <row r="13" spans="1:10">
      <c r="A13" s="58" t="s">
        <v>21</v>
      </c>
      <c r="B13" s="59"/>
      <c r="C13" s="62"/>
      <c r="D13" s="63"/>
      <c r="E13" s="64"/>
      <c r="F13" s="5"/>
      <c r="G13" s="5"/>
      <c r="H13" s="25" t="s">
        <v>6</v>
      </c>
      <c r="I13" s="6"/>
      <c r="J13" s="27">
        <f>J12-J11</f>
        <v>1</v>
      </c>
    </row>
    <row r="14" spans="1:10">
      <c r="A14" s="58" t="s">
        <v>2</v>
      </c>
      <c r="B14" s="59"/>
      <c r="C14" s="65"/>
      <c r="D14" s="66"/>
      <c r="E14" s="67"/>
      <c r="F14" s="5"/>
      <c r="G14" s="5"/>
      <c r="H14" s="25" t="s">
        <v>7</v>
      </c>
      <c r="I14" s="6"/>
      <c r="J14" s="28">
        <f>D21+D22+D23+D24+D25</f>
        <v>16</v>
      </c>
    </row>
    <row r="15" spans="1:10" ht="15.75" thickBot="1">
      <c r="A15" s="58" t="s">
        <v>3</v>
      </c>
      <c r="B15" s="59"/>
      <c r="C15" s="68"/>
      <c r="D15" s="69"/>
      <c r="E15" s="70"/>
      <c r="F15" s="5"/>
      <c r="G15" s="5"/>
      <c r="H15" s="29" t="s">
        <v>20</v>
      </c>
      <c r="I15" s="30"/>
      <c r="J15" s="31">
        <f>C22+C23+C24+C25</f>
        <v>11</v>
      </c>
    </row>
    <row r="16" spans="1:10">
      <c r="A16" s="58" t="s">
        <v>4</v>
      </c>
      <c r="B16" s="59"/>
      <c r="C16" s="68"/>
      <c r="D16" s="69"/>
      <c r="E16" s="70"/>
      <c r="F16" s="5"/>
      <c r="G16" s="5"/>
    </row>
    <row r="17" spans="1:10" ht="15.75" thickBot="1">
      <c r="A17" s="103" t="s">
        <v>13</v>
      </c>
      <c r="B17" s="104"/>
      <c r="C17" s="100"/>
      <c r="D17" s="101"/>
      <c r="E17" s="102"/>
      <c r="F17" s="5"/>
      <c r="G17" s="5"/>
    </row>
    <row r="18" spans="1:10" ht="7.5" customHeight="1" thickBot="1"/>
    <row r="19" spans="1:10" ht="15" customHeight="1">
      <c r="A19" s="114" t="s">
        <v>10</v>
      </c>
      <c r="B19" s="115"/>
      <c r="C19" s="112" t="s">
        <v>17</v>
      </c>
      <c r="D19" s="44" t="s">
        <v>18</v>
      </c>
      <c r="E19" s="45"/>
      <c r="F19" s="46"/>
      <c r="G19" s="115" t="s">
        <v>8</v>
      </c>
      <c r="H19" s="115"/>
      <c r="I19" s="83" t="s">
        <v>6</v>
      </c>
      <c r="J19" s="76" t="s">
        <v>9</v>
      </c>
    </row>
    <row r="20" spans="1:10" ht="20.25" customHeight="1">
      <c r="A20" s="116"/>
      <c r="B20" s="117"/>
      <c r="C20" s="113"/>
      <c r="D20" s="47"/>
      <c r="E20" s="48"/>
      <c r="F20" s="49"/>
      <c r="G20" s="117"/>
      <c r="H20" s="117"/>
      <c r="I20" s="84"/>
      <c r="J20" s="77"/>
    </row>
    <row r="21" spans="1:10">
      <c r="A21" s="78" t="s">
        <v>34</v>
      </c>
      <c r="B21" s="79"/>
      <c r="C21" s="8"/>
      <c r="D21" s="50"/>
      <c r="E21" s="51"/>
      <c r="F21" s="52"/>
      <c r="G21" s="80"/>
      <c r="H21" s="80"/>
      <c r="I21" s="85">
        <f>J13</f>
        <v>1</v>
      </c>
      <c r="J21" s="18">
        <f>G21*C21*I21</f>
        <v>0</v>
      </c>
    </row>
    <row r="22" spans="1:10">
      <c r="A22" s="40" t="s">
        <v>36</v>
      </c>
      <c r="B22" s="41"/>
      <c r="C22" s="8">
        <v>3</v>
      </c>
      <c r="D22" s="50">
        <v>3</v>
      </c>
      <c r="E22" s="51"/>
      <c r="F22" s="52"/>
      <c r="G22" s="42">
        <v>40</v>
      </c>
      <c r="H22" s="43"/>
      <c r="I22" s="86"/>
      <c r="J22" s="18">
        <f>C22*G22*I21</f>
        <v>120</v>
      </c>
    </row>
    <row r="23" spans="1:10">
      <c r="A23" s="78" t="s">
        <v>37</v>
      </c>
      <c r="B23" s="79"/>
      <c r="C23" s="8"/>
      <c r="D23" s="50"/>
      <c r="E23" s="51"/>
      <c r="F23" s="52"/>
      <c r="G23" s="80"/>
      <c r="H23" s="80"/>
      <c r="I23" s="86"/>
      <c r="J23" s="18">
        <f>G23*C23*I21</f>
        <v>0</v>
      </c>
    </row>
    <row r="24" spans="1:10">
      <c r="A24" s="106" t="s">
        <v>38</v>
      </c>
      <c r="B24" s="107"/>
      <c r="C24" s="8">
        <v>7</v>
      </c>
      <c r="D24" s="50">
        <v>9</v>
      </c>
      <c r="E24" s="51"/>
      <c r="F24" s="52"/>
      <c r="G24" s="80">
        <v>50</v>
      </c>
      <c r="H24" s="80"/>
      <c r="I24" s="86"/>
      <c r="J24" s="18">
        <f>G24*C24*I21</f>
        <v>350</v>
      </c>
    </row>
    <row r="25" spans="1:10" ht="27" customHeight="1">
      <c r="A25" s="108" t="s">
        <v>31</v>
      </c>
      <c r="B25" s="109"/>
      <c r="C25" s="8">
        <v>1</v>
      </c>
      <c r="D25" s="50">
        <v>4</v>
      </c>
      <c r="E25" s="51"/>
      <c r="F25" s="52"/>
      <c r="G25" s="80">
        <v>50</v>
      </c>
      <c r="H25" s="80"/>
      <c r="I25" s="86"/>
      <c r="J25" s="18">
        <f>G25*C25*I21</f>
        <v>50</v>
      </c>
    </row>
    <row r="26" spans="1:10">
      <c r="A26" s="78" t="s">
        <v>39</v>
      </c>
      <c r="B26" s="79"/>
      <c r="C26" s="9"/>
      <c r="D26" s="53"/>
      <c r="E26" s="54"/>
      <c r="F26" s="55"/>
      <c r="G26" s="53"/>
      <c r="H26" s="55"/>
      <c r="I26" s="86"/>
      <c r="J26" s="19"/>
    </row>
    <row r="27" spans="1:10" ht="15.75" thickBot="1">
      <c r="A27" s="81" t="s">
        <v>11</v>
      </c>
      <c r="B27" s="82"/>
      <c r="C27" s="20"/>
      <c r="D27" s="39"/>
      <c r="E27" s="39"/>
      <c r="F27" s="39"/>
      <c r="G27" s="105">
        <v>4.5</v>
      </c>
      <c r="H27" s="105"/>
      <c r="I27" s="87"/>
      <c r="J27" s="21">
        <f>C27*G27*I21</f>
        <v>0</v>
      </c>
    </row>
    <row r="28" spans="1:10" ht="18.75" customHeight="1">
      <c r="H28" s="37" t="s">
        <v>42</v>
      </c>
      <c r="I28" s="38"/>
      <c r="J28" s="17">
        <f>J30*0.07</f>
        <v>36.400000000000006</v>
      </c>
    </row>
    <row r="29" spans="1:10" ht="15" customHeight="1" thickBot="1">
      <c r="H29" s="74" t="s">
        <v>25</v>
      </c>
      <c r="I29" s="75"/>
      <c r="J29" s="12">
        <f>J30-J28</f>
        <v>483.6</v>
      </c>
    </row>
    <row r="30" spans="1:10">
      <c r="A30" s="90" t="s">
        <v>22</v>
      </c>
      <c r="B30" s="91"/>
      <c r="C30" s="94">
        <v>41228</v>
      </c>
      <c r="D30" s="95"/>
      <c r="E30" s="95"/>
      <c r="F30" s="96"/>
      <c r="H30" s="110" t="s">
        <v>12</v>
      </c>
      <c r="I30" s="111"/>
      <c r="J30" s="88">
        <f>J21+J23+J24+J25+J26+J27+J22</f>
        <v>520</v>
      </c>
    </row>
    <row r="31" spans="1:10" ht="3" customHeight="1" thickBot="1">
      <c r="A31" s="92"/>
      <c r="B31" s="93"/>
      <c r="C31" s="97"/>
      <c r="D31" s="98"/>
      <c r="E31" s="98"/>
      <c r="F31" s="99"/>
      <c r="H31" s="110"/>
      <c r="I31" s="111"/>
      <c r="J31" s="89"/>
    </row>
    <row r="32" spans="1:10" ht="17.25" customHeight="1" thickBot="1">
      <c r="A32" s="118" t="s">
        <v>35</v>
      </c>
      <c r="B32" s="119"/>
      <c r="C32" s="139">
        <v>127.9</v>
      </c>
      <c r="D32" s="140"/>
      <c r="E32" s="10"/>
      <c r="F32" s="10"/>
      <c r="G32" s="10"/>
      <c r="H32" s="129" t="s">
        <v>24</v>
      </c>
      <c r="I32" s="130"/>
      <c r="J32" s="13"/>
    </row>
    <row r="33" spans="1:10" ht="15" customHeight="1" thickBot="1">
      <c r="A33" s="137" t="s">
        <v>43</v>
      </c>
      <c r="B33" s="138"/>
      <c r="C33" s="141">
        <v>41228</v>
      </c>
      <c r="D33" s="140"/>
      <c r="E33" s="10"/>
      <c r="F33" s="10"/>
      <c r="G33" s="10"/>
      <c r="H33" s="110" t="s">
        <v>23</v>
      </c>
      <c r="I33" s="111"/>
      <c r="J33" s="14">
        <f>J30-J32</f>
        <v>520</v>
      </c>
    </row>
    <row r="34" spans="1:10" ht="15" customHeight="1">
      <c r="A34" s="11"/>
      <c r="B34" s="11"/>
      <c r="C34" s="11"/>
      <c r="D34" s="11"/>
      <c r="H34" s="143" t="s">
        <v>40</v>
      </c>
      <c r="I34" s="144"/>
      <c r="J34" s="15">
        <f>(D21+D22+D23+D24+D25)*0.2</f>
        <v>3.2</v>
      </c>
    </row>
    <row r="35" spans="1:10" ht="15" customHeight="1" thickBot="1">
      <c r="H35" s="145" t="s">
        <v>41</v>
      </c>
      <c r="I35" s="146"/>
      <c r="J35" s="16">
        <f>J33+J34</f>
        <v>523.20000000000005</v>
      </c>
    </row>
    <row r="36" spans="1:10" ht="15" customHeight="1">
      <c r="A36" s="120" t="s">
        <v>44</v>
      </c>
      <c r="B36" s="121"/>
      <c r="C36" s="121"/>
      <c r="D36" s="121"/>
      <c r="E36" s="121"/>
      <c r="F36" s="121"/>
      <c r="G36" s="121"/>
      <c r="H36" s="121"/>
      <c r="I36" s="121"/>
      <c r="J36" s="122"/>
    </row>
    <row r="37" spans="1:10" ht="9.75" customHeight="1">
      <c r="A37" s="123"/>
      <c r="B37" s="124"/>
      <c r="C37" s="124"/>
      <c r="D37" s="124"/>
      <c r="E37" s="124"/>
      <c r="F37" s="124"/>
      <c r="G37" s="124"/>
      <c r="H37" s="124"/>
      <c r="I37" s="124"/>
      <c r="J37" s="125"/>
    </row>
    <row r="38" spans="1:10" ht="26.25" customHeight="1" thickBot="1">
      <c r="A38" s="126"/>
      <c r="B38" s="127"/>
      <c r="C38" s="127"/>
      <c r="D38" s="127"/>
      <c r="E38" s="127"/>
      <c r="F38" s="127"/>
      <c r="G38" s="127"/>
      <c r="H38" s="127"/>
      <c r="I38" s="127"/>
      <c r="J38" s="128"/>
    </row>
    <row r="39" spans="1:10" ht="9" customHeight="1" thickBot="1">
      <c r="A39" s="142"/>
      <c r="B39" s="142"/>
      <c r="C39" s="142"/>
      <c r="D39" s="142"/>
      <c r="E39" s="142"/>
      <c r="F39" s="142"/>
      <c r="G39" s="142"/>
      <c r="H39" s="142"/>
      <c r="I39" s="142"/>
      <c r="J39" s="142"/>
    </row>
    <row r="40" spans="1:10">
      <c r="A40" s="7"/>
      <c r="B40" s="7"/>
      <c r="C40" s="7"/>
      <c r="D40" s="7"/>
      <c r="E40" s="7"/>
      <c r="F40" s="7"/>
      <c r="G40" s="7"/>
      <c r="H40" s="131" t="s">
        <v>14</v>
      </c>
      <c r="I40" s="132"/>
      <c r="J40" s="133"/>
    </row>
    <row r="41" spans="1:10" ht="26.25" customHeight="1" thickBot="1">
      <c r="A41" s="7"/>
      <c r="B41" s="7"/>
      <c r="C41" s="7"/>
      <c r="D41" s="7"/>
      <c r="E41" s="7"/>
      <c r="F41" s="7"/>
      <c r="G41" s="7"/>
      <c r="H41" s="134"/>
      <c r="I41" s="135"/>
      <c r="J41" s="136"/>
    </row>
    <row r="42" spans="1:10" ht="11.25" customHeight="1">
      <c r="A42" s="34" t="s">
        <v>15</v>
      </c>
      <c r="B42" s="34"/>
      <c r="C42" s="34"/>
      <c r="D42" s="34"/>
      <c r="E42" s="34"/>
      <c r="F42" s="34"/>
      <c r="G42" s="34"/>
      <c r="H42" s="34"/>
      <c r="I42" s="34"/>
      <c r="J42" s="34"/>
    </row>
    <row r="46" spans="1:10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>
      <c r="A49" s="7"/>
      <c r="B49" s="7"/>
      <c r="C49" s="7"/>
      <c r="D49" s="7"/>
      <c r="E49" s="7"/>
      <c r="F49" s="7"/>
      <c r="G49" s="7"/>
      <c r="H49" s="7"/>
      <c r="I49" s="7"/>
      <c r="J49" s="7"/>
    </row>
  </sheetData>
  <sheetProtection selectLockedCells="1" selectUnlockedCells="1"/>
  <mergeCells count="62">
    <mergeCell ref="A32:B32"/>
    <mergeCell ref="A36:J38"/>
    <mergeCell ref="H33:I33"/>
    <mergeCell ref="H32:I32"/>
    <mergeCell ref="H40:J41"/>
    <mergeCell ref="A33:B33"/>
    <mergeCell ref="C32:D32"/>
    <mergeCell ref="C33:D33"/>
    <mergeCell ref="A39:J39"/>
    <mergeCell ref="H34:I34"/>
    <mergeCell ref="H35:I35"/>
    <mergeCell ref="J30:J31"/>
    <mergeCell ref="A30:B31"/>
    <mergeCell ref="C30:F31"/>
    <mergeCell ref="C17:E17"/>
    <mergeCell ref="A17:B17"/>
    <mergeCell ref="G27:H27"/>
    <mergeCell ref="G23:H23"/>
    <mergeCell ref="G24:H24"/>
    <mergeCell ref="G25:H25"/>
    <mergeCell ref="A23:B23"/>
    <mergeCell ref="A24:B24"/>
    <mergeCell ref="A25:B25"/>
    <mergeCell ref="H30:I31"/>
    <mergeCell ref="C19:C20"/>
    <mergeCell ref="A19:B20"/>
    <mergeCell ref="G19:H20"/>
    <mergeCell ref="H29:I29"/>
    <mergeCell ref="J19:J20"/>
    <mergeCell ref="A26:B26"/>
    <mergeCell ref="G21:H21"/>
    <mergeCell ref="A21:B21"/>
    <mergeCell ref="A27:B27"/>
    <mergeCell ref="G26:H26"/>
    <mergeCell ref="I19:I20"/>
    <mergeCell ref="I21:I27"/>
    <mergeCell ref="A14:B14"/>
    <mergeCell ref="A15:B15"/>
    <mergeCell ref="A16:B16"/>
    <mergeCell ref="A12:B12"/>
    <mergeCell ref="C11:E11"/>
    <mergeCell ref="C13:E13"/>
    <mergeCell ref="C14:E14"/>
    <mergeCell ref="C15:E15"/>
    <mergeCell ref="C16:E16"/>
    <mergeCell ref="C12:E12"/>
    <mergeCell ref="A42:J42"/>
    <mergeCell ref="A8:J9"/>
    <mergeCell ref="A1:C1"/>
    <mergeCell ref="H28:I28"/>
    <mergeCell ref="D27:F27"/>
    <mergeCell ref="A22:B22"/>
    <mergeCell ref="G22:H22"/>
    <mergeCell ref="D19:F20"/>
    <mergeCell ref="D21:F21"/>
    <mergeCell ref="D22:F22"/>
    <mergeCell ref="D23:F23"/>
    <mergeCell ref="D24:F24"/>
    <mergeCell ref="D25:F25"/>
    <mergeCell ref="D26:F26"/>
    <mergeCell ref="A11:B11"/>
    <mergeCell ref="A13:B13"/>
  </mergeCells>
  <printOptions horizontalCentered="1"/>
  <pageMargins left="0" right="0" top="0.35433070866141736" bottom="0.39370078740157483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</dc:creator>
  <cp:lastModifiedBy>cdidoc1</cp:lastModifiedBy>
  <cp:lastPrinted>2012-10-10T13:05:28Z</cp:lastPrinted>
  <dcterms:created xsi:type="dcterms:W3CDTF">2011-02-16T13:58:45Z</dcterms:created>
  <dcterms:modified xsi:type="dcterms:W3CDTF">2012-10-10T13:05:43Z</dcterms:modified>
</cp:coreProperties>
</file>